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27016BF3-F888-4DB5-AA52-902BE66D03D4}"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<sst xmlns="http://schemas.openxmlformats.org/spreadsheetml/2006/main" count="358" uniqueCount="227">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</sst>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16" t="s">
        <v>160</v>
      </c>
      <c r="B1" s="117"/>
      <c r="C1" s="117"/>
      <c r="D1" s="117"/>
      <c r="E1" s="118"/>
    </row>
    <row r="2" spans="1:5" ht="14.25" customHeight="1" thickBot="1" x14ac:dyDescent="0.3">
      <c r="A2" s="1"/>
      <c r="B2" s="2"/>
      <c r="C2" s="2"/>
      <c r="D2" s="91" t="s">
        <v>161</v>
      </c>
      <c r="E2" s="90" t="s">
        <v>224</v>
      </c>
    </row>
    <row r="3" spans="1:5" ht="15" customHeight="1" x14ac:dyDescent="0.25">
      <c r="A3" s="119" t="s">
        <v>223</v>
      </c>
      <c r="B3" s="121" t="s">
        <v>225</v>
      </c>
      <c r="C3" s="123" t="s">
        <v>0</v>
      </c>
      <c r="D3" s="3" t="s">
        <v>1</v>
      </c>
      <c r="E3" s="4">
        <v>46193</v>
      </c>
    </row>
    <row r="4" spans="1:5" ht="15.75" thickBot="1" x14ac:dyDescent="0.3">
      <c r="A4" s="120"/>
      <c r="B4" s="122"/>
      <c r="C4" s="124"/>
      <c r="D4" s="5" t="s">
        <v>2</v>
      </c>
      <c r="E4" s="6">
        <f>E3+6</f>
        <v>46199</v>
      </c>
    </row>
    <row r="5" spans="1:5" ht="51" customHeight="1" thickBot="1" x14ac:dyDescent="0.3">
      <c r="A5" s="108" t="s">
        <v>114</v>
      </c>
      <c r="B5" s="125"/>
      <c r="C5" s="7"/>
      <c r="D5" s="8"/>
    </row>
    <row r="6" spans="1:5" ht="15.75" customHeight="1" x14ac:dyDescent="0.25">
      <c r="A6" s="9" t="s">
        <v>3</v>
      </c>
      <c r="B6" s="10">
        <v>30.8</v>
      </c>
      <c r="C6" s="11"/>
      <c r="D6" s="11"/>
    </row>
    <row r="7" spans="1:5" x14ac:dyDescent="0.25">
      <c r="A7" s="12" t="s">
        <v>4</v>
      </c>
      <c r="B7" s="13">
        <v>22.7</v>
      </c>
      <c r="C7" s="11"/>
      <c r="D7" s="11"/>
    </row>
    <row r="8" spans="1:5" x14ac:dyDescent="0.25">
      <c r="A8" s="12" t="s">
        <v>5</v>
      </c>
      <c r="B8" s="13">
        <v>25.2</v>
      </c>
      <c r="C8" s="11"/>
      <c r="D8" s="11"/>
    </row>
    <row r="9" spans="1:5" x14ac:dyDescent="0.25">
      <c r="A9" s="12" t="s">
        <v>6</v>
      </c>
      <c r="B9" s="13">
        <v>25.3</v>
      </c>
      <c r="C9" s="11"/>
      <c r="D9" s="11"/>
    </row>
    <row r="10" spans="1:5" x14ac:dyDescent="0.25">
      <c r="A10" s="12" t="s">
        <v>7</v>
      </c>
      <c r="B10" s="13">
        <v>24.8</v>
      </c>
      <c r="C10" s="11"/>
      <c r="D10" s="11"/>
    </row>
    <row r="11" spans="1:5" x14ac:dyDescent="0.25">
      <c r="A11" s="12" t="s">
        <v>8</v>
      </c>
      <c r="B11" s="13">
        <v>20</v>
      </c>
      <c r="C11" s="11"/>
      <c r="D11" s="11"/>
    </row>
    <row r="12" spans="1:5" x14ac:dyDescent="0.25">
      <c r="A12" s="12" t="s">
        <v>9</v>
      </c>
      <c r="B12" s="13">
        <v>21.7</v>
      </c>
      <c r="C12" s="11"/>
      <c r="D12" s="11"/>
    </row>
    <row r="13" spans="1:5" x14ac:dyDescent="0.25">
      <c r="A13" s="12" t="s">
        <v>10</v>
      </c>
      <c r="B13" s="13">
        <v>24.3</v>
      </c>
      <c r="C13" s="11"/>
      <c r="D13" s="11"/>
    </row>
    <row r="14" spans="1:5" ht="30" customHeight="1" thickBot="1" x14ac:dyDescent="0.3">
      <c r="B14" s="14"/>
    </row>
    <row r="15" spans="1:5" ht="63.75" customHeight="1" thickBot="1" x14ac:dyDescent="0.3">
      <c r="A15" s="111" t="s">
        <v>153</v>
      </c>
      <c r="B15" s="112"/>
      <c r="C15" s="17"/>
      <c r="D15" s="18"/>
    </row>
    <row r="16" spans="1:5" ht="19.5" customHeight="1" thickBot="1" x14ac:dyDescent="0.3">
      <c r="A16" s="62" t="s">
        <v>157</v>
      </c>
      <c r="B16" s="55" t="s">
        <v>158</v>
      </c>
      <c r="C16" s="17"/>
      <c r="D16" s="18"/>
    </row>
    <row r="17" spans="1:10" x14ac:dyDescent="0.25">
      <c r="A17" s="94" t="s">
        <v>162</v>
      </c>
      <c r="B17" s="95">
        <v>27.1</v>
      </c>
      <c r="C17" s="19"/>
      <c r="D17" s="19"/>
    </row>
    <row r="18" spans="1:10" x14ac:dyDescent="0.25">
      <c r="A18" s="21" t="s">
        <v>163</v>
      </c>
      <c r="B18" s="20">
        <v>18</v>
      </c>
      <c r="C18" s="19"/>
      <c r="D18" s="19"/>
    </row>
    <row r="19" spans="1:10" x14ac:dyDescent="0.25">
      <c r="A19" s="21" t="s">
        <v>164</v>
      </c>
      <c r="B19" s="20">
        <v>17.600000000000001</v>
      </c>
      <c r="C19" s="19"/>
      <c r="D19" s="19"/>
    </row>
    <row r="20" spans="1:10" x14ac:dyDescent="0.25">
      <c r="A20" s="21" t="s">
        <v>165</v>
      </c>
      <c r="B20" s="20">
        <v>19.5</v>
      </c>
      <c r="C20" s="19"/>
      <c r="D20" s="19"/>
    </row>
    <row r="21" spans="1:10" x14ac:dyDescent="0.25">
      <c r="A21" s="21" t="s">
        <v>166</v>
      </c>
      <c r="B21" s="20">
        <v>19.600000000000001</v>
      </c>
      <c r="C21" s="19"/>
      <c r="D21" s="19"/>
    </row>
    <row r="22" spans="1:10" x14ac:dyDescent="0.25">
      <c r="A22" s="21" t="s">
        <v>167</v>
      </c>
      <c r="B22" s="20">
        <v>18.2</v>
      </c>
      <c r="C22" s="19"/>
      <c r="D22" s="19"/>
    </row>
    <row r="23" spans="1:10" x14ac:dyDescent="0.25">
      <c r="A23" s="21" t="s">
        <v>168</v>
      </c>
      <c r="B23" s="20">
        <v>24</v>
      </c>
      <c r="C23" s="19"/>
      <c r="D23" s="19"/>
    </row>
    <row r="24" spans="1:10" x14ac:dyDescent="0.25">
      <c r="A24" s="21" t="s">
        <v>169</v>
      </c>
      <c r="B24" s="20">
        <v>20.3</v>
      </c>
      <c r="C24" s="19"/>
      <c r="D24" s="19"/>
      <c r="I24" s="7"/>
      <c r="J24" s="7"/>
    </row>
    <row r="25" spans="1:10" x14ac:dyDescent="0.25">
      <c r="A25" s="21" t="s">
        <v>170</v>
      </c>
      <c r="B25" s="20">
        <v>25.3</v>
      </c>
      <c r="C25" s="19"/>
      <c r="D25" s="19"/>
      <c r="I25" s="7"/>
      <c r="J25" s="7"/>
    </row>
    <row r="26" spans="1:10" x14ac:dyDescent="0.25">
      <c r="A26" s="21" t="s">
        <v>171</v>
      </c>
      <c r="B26" s="20">
        <v>20.8</v>
      </c>
      <c r="C26" s="19"/>
      <c r="D26" s="19"/>
    </row>
    <row r="27" spans="1:10" x14ac:dyDescent="0.25">
      <c r="A27" s="21" t="s">
        <v>10</v>
      </c>
      <c r="B27" s="20">
        <v>19.5</v>
      </c>
      <c r="C27" s="19"/>
      <c r="D27" s="19"/>
    </row>
    <row r="28" spans="1:10" ht="30" customHeight="1" thickBot="1" x14ac:dyDescent="0.3">
      <c r="B28" s="86"/>
    </row>
    <row r="29" spans="1:10" ht="45" customHeight="1" thickBot="1" x14ac:dyDescent="0.3">
      <c r="A29" s="108" t="s">
        <v>115</v>
      </c>
      <c r="B29" s="110"/>
      <c r="C29" s="7"/>
      <c r="D29" s="8"/>
    </row>
    <row r="30" spans="1:10" x14ac:dyDescent="0.25">
      <c r="A30" s="22" t="s">
        <v>11</v>
      </c>
      <c r="B30" s="85">
        <v>18062</v>
      </c>
      <c r="C30" s="23"/>
      <c r="D30" s="23"/>
    </row>
    <row r="31" spans="1:10" x14ac:dyDescent="0.25">
      <c r="A31" s="24" t="s">
        <v>12</v>
      </c>
      <c r="B31" s="25">
        <v>117365</v>
      </c>
      <c r="C31" s="23"/>
      <c r="D31" s="23"/>
    </row>
    <row r="32" spans="1:10" x14ac:dyDescent="0.25">
      <c r="A32" s="24" t="s">
        <v>13</v>
      </c>
      <c r="B32" s="25">
        <v>14462</v>
      </c>
      <c r="C32" s="23"/>
      <c r="D32" s="23"/>
    </row>
    <row r="33" spans="1:5" x14ac:dyDescent="0.25">
      <c r="A33" s="24" t="s">
        <v>3</v>
      </c>
      <c r="B33" s="25">
        <v>16278</v>
      </c>
      <c r="C33" s="23"/>
      <c r="D33" s="23"/>
    </row>
    <row r="34" spans="1:5" x14ac:dyDescent="0.25">
      <c r="A34" s="24" t="s">
        <v>14</v>
      </c>
      <c r="B34" s="25">
        <v>13348</v>
      </c>
      <c r="C34" s="23"/>
      <c r="D34" s="23"/>
    </row>
    <row r="35" spans="1:5" x14ac:dyDescent="0.25">
      <c r="A35" s="24" t="s">
        <v>15</v>
      </c>
      <c r="B35" s="25">
        <v>28493</v>
      </c>
      <c r="C35" s="23"/>
      <c r="D35" s="23"/>
    </row>
    <row r="36" spans="1:5" x14ac:dyDescent="0.25">
      <c r="A36" s="24" t="s">
        <v>16</v>
      </c>
      <c r="B36" s="25">
        <v>82914</v>
      </c>
      <c r="C36" s="23"/>
      <c r="D36" s="23"/>
    </row>
    <row r="37" spans="1:5" x14ac:dyDescent="0.25">
      <c r="A37" s="24" t="s">
        <v>17</v>
      </c>
      <c r="B37" s="25">
        <v>11274</v>
      </c>
      <c r="C37" s="23"/>
      <c r="D37" s="23"/>
    </row>
    <row r="38" spans="1:5" x14ac:dyDescent="0.25">
      <c r="A38" s="24" t="s">
        <v>18</v>
      </c>
      <c r="B38" s="25">
        <f>SUM(B30:B37)</f>
        <v>302196</v>
      </c>
      <c r="C38" s="23"/>
      <c r="D38" s="23"/>
    </row>
    <row r="39" spans="1:5" ht="30" customHeight="1" thickBot="1" x14ac:dyDescent="0.3"/>
    <row r="40" spans="1:5" ht="44.25" customHeight="1" thickBot="1" x14ac:dyDescent="0.3">
      <c r="A40" s="108" t="s">
        <v>19</v>
      </c>
      <c r="B40" s="110"/>
      <c r="C40" s="15"/>
      <c r="D40" s="16"/>
    </row>
    <row r="41" spans="1:5" x14ac:dyDescent="0.25">
      <c r="A41" s="22" t="s">
        <v>4</v>
      </c>
      <c r="B41" s="26">
        <v>15.7</v>
      </c>
      <c r="C41" s="19"/>
      <c r="D41" s="19"/>
    </row>
    <row r="42" spans="1:5" x14ac:dyDescent="0.25">
      <c r="A42" s="24" t="s">
        <v>5</v>
      </c>
      <c r="B42" s="26">
        <v>5.5</v>
      </c>
      <c r="C42" s="19"/>
      <c r="D42" s="19"/>
    </row>
    <row r="43" spans="1:5" x14ac:dyDescent="0.25">
      <c r="A43" s="24" t="s">
        <v>6</v>
      </c>
      <c r="B43" s="26">
        <v>12.8</v>
      </c>
      <c r="C43" s="19"/>
      <c r="D43" s="19"/>
    </row>
    <row r="44" spans="1:5" x14ac:dyDescent="0.25">
      <c r="A44" s="24" t="s">
        <v>151</v>
      </c>
      <c r="B44" s="26">
        <v>10.9</v>
      </c>
      <c r="C44" s="19"/>
      <c r="D44" s="19"/>
    </row>
    <row r="45" spans="1:5" x14ac:dyDescent="0.25">
      <c r="A45" s="24" t="s">
        <v>8</v>
      </c>
      <c r="B45" s="26">
        <v>32</v>
      </c>
      <c r="C45" s="19"/>
      <c r="D45" s="19"/>
    </row>
    <row r="46" spans="1:5" x14ac:dyDescent="0.25">
      <c r="A46" s="24" t="s">
        <v>25</v>
      </c>
      <c r="B46" s="26">
        <v>8.4</v>
      </c>
      <c r="C46" s="19"/>
      <c r="D46" s="19"/>
    </row>
    <row r="47" spans="1:5" ht="30.75" customHeight="1" thickBot="1" x14ac:dyDescent="0.3"/>
    <row r="48" spans="1:5" ht="57" customHeight="1" thickBot="1" x14ac:dyDescent="0.3">
      <c r="A48" s="113" t="s">
        <v>116</v>
      </c>
      <c r="B48" s="114"/>
      <c r="C48" s="114"/>
      <c r="D48" s="114"/>
      <c r="E48" s="115"/>
    </row>
    <row r="49" spans="1:5" ht="15.75" thickBot="1" x14ac:dyDescent="0.3">
      <c r="A49" s="106" t="s">
        <v>26</v>
      </c>
      <c r="B49" s="108" t="s">
        <v>27</v>
      </c>
      <c r="C49" s="109"/>
      <c r="D49" s="110"/>
      <c r="E49" s="104" t="s">
        <v>18</v>
      </c>
    </row>
    <row r="50" spans="1:5" ht="15.75" thickBot="1" x14ac:dyDescent="0.3">
      <c r="A50" s="107"/>
      <c r="B50" s="88" t="s">
        <v>28</v>
      </c>
      <c r="C50" s="88" t="s">
        <v>29</v>
      </c>
      <c r="D50" s="87" t="s">
        <v>17</v>
      </c>
      <c r="E50" s="105"/>
    </row>
    <row r="51" spans="1:5" x14ac:dyDescent="0.25">
      <c r="A51" s="9" t="s">
        <v>3</v>
      </c>
      <c r="B51" s="28">
        <v>0</v>
      </c>
      <c r="C51" s="28">
        <v>0</v>
      </c>
      <c r="D51" s="28">
        <v>1</v>
      </c>
      <c r="E51" s="29">
        <f t="shared" ref="E51:E59" si="0">+B51+C51+D51</f>
        <v>1</v>
      </c>
    </row>
    <row r="52" spans="1:5" x14ac:dyDescent="0.25">
      <c r="A52" s="12" t="s">
        <v>4</v>
      </c>
      <c r="B52" s="30">
        <v>1</v>
      </c>
      <c r="C52" s="30">
        <v>1</v>
      </c>
      <c r="D52" s="30">
        <v>3</v>
      </c>
      <c r="E52" s="29">
        <f t="shared" si="0"/>
        <v>5</v>
      </c>
    </row>
    <row r="53" spans="1:5" x14ac:dyDescent="0.25">
      <c r="A53" s="12" t="s">
        <v>5</v>
      </c>
      <c r="B53" s="30">
        <v>0</v>
      </c>
      <c r="C53" s="30">
        <v>0</v>
      </c>
      <c r="D53" s="30">
        <v>2</v>
      </c>
      <c r="E53" s="29">
        <f t="shared" si="0"/>
        <v>2</v>
      </c>
    </row>
    <row r="54" spans="1:5" x14ac:dyDescent="0.25">
      <c r="A54" s="12" t="s">
        <v>6</v>
      </c>
      <c r="B54" s="30">
        <v>0</v>
      </c>
      <c r="C54" s="30">
        <v>0</v>
      </c>
      <c r="D54" s="30">
        <v>0</v>
      </c>
      <c r="E54" s="29">
        <f t="shared" si="0"/>
        <v>0</v>
      </c>
    </row>
    <row r="55" spans="1:5" x14ac:dyDescent="0.25">
      <c r="A55" s="12" t="s">
        <v>7</v>
      </c>
      <c r="B55" s="30">
        <v>0</v>
      </c>
      <c r="C55" s="30">
        <v>0</v>
      </c>
      <c r="D55" s="30">
        <v>0</v>
      </c>
      <c r="E55" s="29">
        <f t="shared" si="0"/>
        <v>0</v>
      </c>
    </row>
    <row r="56" spans="1:5" x14ac:dyDescent="0.25">
      <c r="A56" s="12" t="s">
        <v>8</v>
      </c>
      <c r="B56" s="30">
        <v>0</v>
      </c>
      <c r="C56" s="30">
        <v>0</v>
      </c>
      <c r="D56" s="30">
        <v>1</v>
      </c>
      <c r="E56" s="29">
        <f t="shared" si="0"/>
        <v>1</v>
      </c>
    </row>
    <row r="57" spans="1:5" x14ac:dyDescent="0.25">
      <c r="A57" s="12" t="s">
        <v>30</v>
      </c>
      <c r="B57" s="30">
        <v>1</v>
      </c>
      <c r="C57" s="30">
        <v>1</v>
      </c>
      <c r="D57" s="30">
        <v>1</v>
      </c>
      <c r="E57" s="29">
        <f t="shared" si="0"/>
        <v>3</v>
      </c>
    </row>
    <row r="58" spans="1:5" x14ac:dyDescent="0.25">
      <c r="A58" s="12" t="s">
        <v>9</v>
      </c>
      <c r="B58" s="30">
        <v>1</v>
      </c>
      <c r="C58" s="30">
        <v>1</v>
      </c>
      <c r="D58" s="30">
        <v>5</v>
      </c>
      <c r="E58" s="29">
        <f t="shared" si="0"/>
        <v>7</v>
      </c>
    </row>
    <row r="59" spans="1:5" x14ac:dyDescent="0.25">
      <c r="A59" s="12" t="s">
        <v>18</v>
      </c>
      <c r="B59" s="31">
        <f>SUM(B51:B58)</f>
        <v>3</v>
      </c>
      <c r="C59" s="31">
        <f t="shared" ref="C59:D59" si="1">SUM(C51:C58)</f>
        <v>3</v>
      </c>
      <c r="D59" s="31">
        <f t="shared" si="1"/>
        <v>13</v>
      </c>
      <c r="E59" s="29">
        <f t="shared" si="0"/>
        <v>19</v>
      </c>
    </row>
    <row r="60" spans="1:5" ht="30" customHeight="1" thickBot="1" x14ac:dyDescent="0.3">
      <c r="C60" s="15"/>
    </row>
    <row r="61" spans="1:5" ht="36" customHeight="1" thickBot="1" x14ac:dyDescent="0.3">
      <c r="A61" s="108" t="s">
        <v>117</v>
      </c>
      <c r="B61" s="109"/>
      <c r="C61" s="110"/>
    </row>
    <row r="62" spans="1:5" x14ac:dyDescent="0.25">
      <c r="A62" s="32"/>
      <c r="B62" s="33" t="s">
        <v>31</v>
      </c>
      <c r="C62" s="34" t="s">
        <v>32</v>
      </c>
    </row>
    <row r="63" spans="1:5" x14ac:dyDescent="0.25">
      <c r="A63" s="24" t="s">
        <v>3</v>
      </c>
      <c r="B63" s="35">
        <v>40</v>
      </c>
      <c r="C63" s="35">
        <v>2</v>
      </c>
    </row>
    <row r="64" spans="1:5" x14ac:dyDescent="0.25">
      <c r="A64" s="24" t="s">
        <v>20</v>
      </c>
      <c r="B64" s="35">
        <v>36</v>
      </c>
      <c r="C64" s="35">
        <v>46</v>
      </c>
    </row>
    <row r="65" spans="1:3" x14ac:dyDescent="0.25">
      <c r="A65" s="24" t="s">
        <v>21</v>
      </c>
      <c r="B65" s="35">
        <v>19</v>
      </c>
      <c r="C65" s="35">
        <v>29</v>
      </c>
    </row>
    <row r="66" spans="1:3" x14ac:dyDescent="0.25">
      <c r="A66" s="24" t="s">
        <v>23</v>
      </c>
      <c r="B66" s="35">
        <v>21</v>
      </c>
      <c r="C66" s="35">
        <v>23</v>
      </c>
    </row>
    <row r="67" spans="1:3" x14ac:dyDescent="0.25">
      <c r="A67" s="24" t="s">
        <v>22</v>
      </c>
      <c r="B67" s="35">
        <v>43</v>
      </c>
      <c r="C67" s="35">
        <v>17</v>
      </c>
    </row>
    <row r="68" spans="1:3" x14ac:dyDescent="0.25">
      <c r="A68" s="24" t="s">
        <v>24</v>
      </c>
      <c r="B68" s="35">
        <v>15</v>
      </c>
      <c r="C68" s="35">
        <v>15</v>
      </c>
    </row>
    <row r="69" spans="1:3" x14ac:dyDescent="0.25">
      <c r="A69" s="24" t="s">
        <v>33</v>
      </c>
      <c r="B69" s="35">
        <v>28</v>
      </c>
      <c r="C69" s="35">
        <v>16</v>
      </c>
    </row>
    <row r="70" spans="1:3" ht="75" x14ac:dyDescent="0.25">
      <c r="A70" s="12" t="s">
        <v>159</v>
      </c>
      <c r="B70" s="35">
        <v>266</v>
      </c>
      <c r="C70" s="35">
        <v>105</v>
      </c>
    </row>
    <row r="71" spans="1:3" x14ac:dyDescent="0.25">
      <c r="A71" s="24" t="s">
        <v>34</v>
      </c>
      <c r="B71" s="35">
        <v>796</v>
      </c>
      <c r="C71" s="35">
        <v>727</v>
      </c>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19" t="str">
        <f>'Rail Service (Item Nos. 1-6)'!A3</f>
        <v>Railroad: UP</v>
      </c>
      <c r="B3" s="130" t="str">
        <f>'Rail Service (Item Nos. 1-6)'!B3:B4</f>
        <v>Year: 2026</v>
      </c>
      <c r="C3" s="123" t="str">
        <f>'Rail Service (Item Nos. 1-6)'!C3</f>
        <v xml:space="preserve">Reporting Week: </v>
      </c>
      <c r="D3" s="37" t="s">
        <v>1</v>
      </c>
      <c r="E3" s="4">
        <f>'Rail Service (Item Nos. 1-6)'!E3</f>
        <v>46193</v>
      </c>
      <c r="F3" s="15"/>
      <c r="G3" s="17"/>
      <c r="H3" s="17"/>
      <c r="I3" s="15"/>
      <c r="K3" s="38"/>
    </row>
    <row r="4" spans="1:11" ht="15.75" thickBot="1" x14ac:dyDescent="0.3">
      <c r="A4" s="120"/>
      <c r="B4" s="131"/>
      <c r="C4" s="124"/>
      <c r="D4" s="39" t="s">
        <v>2</v>
      </c>
      <c r="E4" s="6">
        <f>'Rail Service (Item Nos. 1-6)'!E4</f>
        <v>46199</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56</v>
      </c>
      <c r="C11" s="97">
        <v>0</v>
      </c>
      <c r="D11" s="97">
        <v>56</v>
      </c>
    </row>
    <row r="12" spans="1:11" x14ac:dyDescent="0.25">
      <c r="A12" s="44" t="s">
        <v>43</v>
      </c>
      <c r="B12" s="97">
        <f t="shared" si="0"/>
        <v>11</v>
      </c>
      <c r="C12" s="97">
        <v>0</v>
      </c>
      <c r="D12" s="97">
        <v>11</v>
      </c>
    </row>
    <row r="13" spans="1:11" x14ac:dyDescent="0.25">
      <c r="A13" s="44" t="s">
        <v>44</v>
      </c>
      <c r="B13" s="97">
        <f t="shared" si="0"/>
        <v>40</v>
      </c>
      <c r="C13" s="97">
        <v>0</v>
      </c>
      <c r="D13" s="97">
        <v>40</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1025</v>
      </c>
      <c r="C18" s="97">
        <v>678</v>
      </c>
      <c r="D18" s="97">
        <v>347</v>
      </c>
    </row>
    <row r="19" spans="1:4" x14ac:dyDescent="0.25">
      <c r="A19" s="44" t="s">
        <v>50</v>
      </c>
      <c r="B19" s="97">
        <f t="shared" si="0"/>
        <v>162</v>
      </c>
      <c r="C19" s="97">
        <v>0</v>
      </c>
      <c r="D19" s="97">
        <v>162</v>
      </c>
    </row>
    <row r="20" spans="1:4" x14ac:dyDescent="0.25">
      <c r="A20" s="44" t="s">
        <v>51</v>
      </c>
      <c r="B20" s="97">
        <f t="shared" si="0"/>
        <v>396</v>
      </c>
      <c r="C20" s="97">
        <v>344</v>
      </c>
      <c r="D20" s="97">
        <v>52</v>
      </c>
    </row>
    <row r="21" spans="1:4" x14ac:dyDescent="0.25">
      <c r="A21" s="44" t="s">
        <v>52</v>
      </c>
      <c r="B21" s="97">
        <f t="shared" si="0"/>
        <v>0</v>
      </c>
      <c r="C21" s="97">
        <v>0</v>
      </c>
      <c r="D21" s="97">
        <v>0</v>
      </c>
    </row>
    <row r="22" spans="1:4" x14ac:dyDescent="0.25">
      <c r="A22" s="44" t="s">
        <v>53</v>
      </c>
      <c r="B22" s="97">
        <f>SUM(C22:D22)</f>
        <v>1283</v>
      </c>
      <c r="C22" s="97">
        <v>450</v>
      </c>
      <c r="D22" s="97">
        <v>833</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1390</v>
      </c>
      <c r="C29" s="97">
        <v>1124</v>
      </c>
      <c r="D29" s="97">
        <v>266</v>
      </c>
    </row>
    <row r="30" spans="1:4" x14ac:dyDescent="0.25">
      <c r="A30" s="44" t="s">
        <v>61</v>
      </c>
      <c r="B30" s="97">
        <f t="shared" si="0"/>
        <v>240</v>
      </c>
      <c r="C30" s="97">
        <v>115</v>
      </c>
      <c r="D30" s="97">
        <v>125</v>
      </c>
    </row>
    <row r="31" spans="1:4" x14ac:dyDescent="0.25">
      <c r="A31" s="44" t="s">
        <v>62</v>
      </c>
      <c r="B31" s="97">
        <f t="shared" si="0"/>
        <v>0</v>
      </c>
      <c r="C31" s="97">
        <v>0</v>
      </c>
      <c r="D31" s="97">
        <v>0</v>
      </c>
    </row>
    <row r="32" spans="1:4" x14ac:dyDescent="0.25">
      <c r="A32" s="44" t="s">
        <v>63</v>
      </c>
      <c r="B32" s="97">
        <f t="shared" si="0"/>
        <v>3</v>
      </c>
      <c r="C32" s="97">
        <v>0</v>
      </c>
      <c r="D32" s="97">
        <v>3</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1524</v>
      </c>
      <c r="C35" s="97">
        <v>563</v>
      </c>
      <c r="D35" s="97">
        <v>961</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234</v>
      </c>
      <c r="C42" s="97">
        <v>229</v>
      </c>
      <c r="D42" s="97">
        <v>5</v>
      </c>
    </row>
    <row r="43" spans="1:4" x14ac:dyDescent="0.25">
      <c r="A43" s="44" t="s">
        <v>74</v>
      </c>
      <c r="B43" s="97">
        <f t="shared" si="0"/>
        <v>1051</v>
      </c>
      <c r="C43" s="97">
        <v>109</v>
      </c>
      <c r="D43" s="97">
        <v>942</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5</v>
      </c>
      <c r="C49" s="97">
        <v>0</v>
      </c>
      <c r="D49" s="97">
        <v>5</v>
      </c>
    </row>
    <row r="50" spans="1:19" x14ac:dyDescent="0.25">
      <c r="A50" s="44" t="s">
        <v>81</v>
      </c>
      <c r="B50" s="97">
        <f t="shared" si="0"/>
        <v>2</v>
      </c>
      <c r="C50" s="97">
        <v>0</v>
      </c>
      <c r="D50" s="97">
        <v>2</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109</v>
      </c>
      <c r="C53" s="97">
        <v>109</v>
      </c>
      <c r="D53" s="97">
        <v>0</v>
      </c>
    </row>
    <row r="54" spans="1:19" x14ac:dyDescent="0.25">
      <c r="A54" s="44" t="s">
        <v>85</v>
      </c>
      <c r="B54" s="97">
        <f t="shared" si="0"/>
        <v>150</v>
      </c>
      <c r="C54" s="97">
        <v>0</v>
      </c>
      <c r="D54" s="97">
        <v>150</v>
      </c>
    </row>
    <row r="55" spans="1:19" x14ac:dyDescent="0.25">
      <c r="A55" s="44" t="s">
        <v>86</v>
      </c>
      <c r="B55" s="97">
        <f t="shared" si="0"/>
        <v>0</v>
      </c>
      <c r="C55" s="97">
        <v>0</v>
      </c>
      <c r="D55" s="97">
        <v>0</v>
      </c>
    </row>
    <row r="56" spans="1:19" x14ac:dyDescent="0.25">
      <c r="A56" s="44" t="s">
        <v>87</v>
      </c>
      <c r="B56" s="97">
        <f t="shared" si="0"/>
        <v>0</v>
      </c>
      <c r="C56" s="97">
        <v>0</v>
      </c>
      <c r="D56" s="97">
        <v>0</v>
      </c>
    </row>
    <row r="57" spans="1:19" x14ac:dyDescent="0.25">
      <c r="A57" s="44" t="s">
        <v>18</v>
      </c>
      <c r="B57" s="97">
        <f>SUM(B9:B56)</f>
        <v>7681</v>
      </c>
      <c r="C57" s="97">
        <f>SUM(C9:C56)</f>
        <v>3721</v>
      </c>
      <c r="D57" s="97">
        <f>SUM(D9:D56)</f>
        <v>3960</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19" t="str">
        <f>'Rail Service (Item Nos. 1-6)'!A3</f>
        <v>Railroad: UP</v>
      </c>
      <c r="B3" s="121" t="str">
        <f>'Rail Service (Item Nos. 1-6)'!B3:B4</f>
        <v>Year: 2026</v>
      </c>
      <c r="C3" s="123" t="str">
        <f>'Rail Service (Item Nos. 1-6)'!C3</f>
        <v xml:space="preserve">Reporting Week: </v>
      </c>
      <c r="D3" s="4">
        <f>'Rail Service (Item Nos. 1-6)'!E3</f>
        <v>46193</v>
      </c>
      <c r="F3" s="17"/>
      <c r="G3" s="17"/>
      <c r="H3" s="15"/>
      <c r="J3" s="38"/>
    </row>
    <row r="4" spans="1:10" ht="15.75" thickBot="1" x14ac:dyDescent="0.3">
      <c r="A4" s="120"/>
      <c r="B4" s="122"/>
      <c r="C4" s="124"/>
      <c r="D4" s="6">
        <f>'Rail Service (Item Nos. 1-6)'!E4</f>
        <v>46199</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09" t="s">
        <v>152</v>
      </c>
      <c r="E8" s="11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62</v>
      </c>
      <c r="C11" s="99">
        <v>48</v>
      </c>
      <c r="D11" s="99">
        <v>0</v>
      </c>
      <c r="E11" s="99">
        <v>21</v>
      </c>
    </row>
    <row r="12" spans="1:10" x14ac:dyDescent="0.25">
      <c r="A12" s="57" t="s">
        <v>42</v>
      </c>
      <c r="B12" s="98">
        <v>10</v>
      </c>
      <c r="C12" s="98">
        <v>50</v>
      </c>
      <c r="D12" s="98">
        <v>0</v>
      </c>
      <c r="E12" s="98">
        <v>0</v>
      </c>
    </row>
    <row r="13" spans="1:10" x14ac:dyDescent="0.25">
      <c r="A13" s="57" t="s">
        <v>43</v>
      </c>
      <c r="B13" s="99">
        <v>14</v>
      </c>
      <c r="C13" s="99">
        <v>37</v>
      </c>
      <c r="D13" s="99">
        <v>0</v>
      </c>
      <c r="E13" s="99">
        <v>0</v>
      </c>
    </row>
    <row r="14" spans="1:10" x14ac:dyDescent="0.25">
      <c r="A14" s="57" t="s">
        <v>44</v>
      </c>
      <c r="B14" s="98">
        <v>79</v>
      </c>
      <c r="C14" s="98">
        <v>97</v>
      </c>
      <c r="D14" s="98">
        <v>0</v>
      </c>
      <c r="E14" s="98">
        <v>1</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78</v>
      </c>
      <c r="C19" s="99">
        <v>75</v>
      </c>
      <c r="D19" s="99">
        <v>0</v>
      </c>
      <c r="E19" s="99">
        <v>2</v>
      </c>
    </row>
    <row r="20" spans="1:5" x14ac:dyDescent="0.25">
      <c r="A20" s="57" t="s">
        <v>50</v>
      </c>
      <c r="B20" s="98">
        <v>161</v>
      </c>
      <c r="C20" s="98">
        <v>144</v>
      </c>
      <c r="D20" s="98">
        <v>0</v>
      </c>
      <c r="E20" s="98">
        <v>15</v>
      </c>
    </row>
    <row r="21" spans="1:5" x14ac:dyDescent="0.25">
      <c r="A21" s="57" t="s">
        <v>51</v>
      </c>
      <c r="B21" s="99">
        <v>86</v>
      </c>
      <c r="C21" s="99">
        <v>103</v>
      </c>
      <c r="D21" s="99">
        <v>0</v>
      </c>
      <c r="E21" s="99">
        <v>6</v>
      </c>
    </row>
    <row r="22" spans="1:5" x14ac:dyDescent="0.25">
      <c r="A22" s="57" t="s">
        <v>52</v>
      </c>
      <c r="B22" s="98">
        <v>0</v>
      </c>
      <c r="C22" s="98">
        <v>0</v>
      </c>
      <c r="D22" s="98">
        <v>0</v>
      </c>
      <c r="E22" s="98">
        <v>0</v>
      </c>
    </row>
    <row r="23" spans="1:5" x14ac:dyDescent="0.25">
      <c r="A23" s="57" t="s">
        <v>53</v>
      </c>
      <c r="B23" s="99">
        <v>476</v>
      </c>
      <c r="C23" s="99">
        <v>430</v>
      </c>
      <c r="D23" s="99">
        <v>0</v>
      </c>
      <c r="E23" s="99">
        <v>166</v>
      </c>
    </row>
    <row r="24" spans="1:5" x14ac:dyDescent="0.25">
      <c r="A24" s="57" t="s">
        <v>54</v>
      </c>
      <c r="B24" s="98">
        <v>0</v>
      </c>
      <c r="C24" s="98">
        <v>0</v>
      </c>
      <c r="D24" s="98">
        <v>0</v>
      </c>
      <c r="E24" s="98">
        <v>0</v>
      </c>
    </row>
    <row r="25" spans="1:5" x14ac:dyDescent="0.25">
      <c r="A25" s="57" t="s">
        <v>55</v>
      </c>
      <c r="B25" s="99">
        <v>12</v>
      </c>
      <c r="C25" s="99">
        <v>4</v>
      </c>
      <c r="D25" s="99">
        <v>0</v>
      </c>
      <c r="E25" s="99">
        <v>0</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63</v>
      </c>
      <c r="C30" s="98">
        <v>97</v>
      </c>
      <c r="D30" s="98">
        <v>0</v>
      </c>
      <c r="E30" s="98">
        <v>3</v>
      </c>
    </row>
    <row r="31" spans="1:5" x14ac:dyDescent="0.25">
      <c r="A31" s="57" t="s">
        <v>61</v>
      </c>
      <c r="B31" s="99">
        <v>13</v>
      </c>
      <c r="C31" s="99">
        <v>34</v>
      </c>
      <c r="D31" s="99">
        <v>0</v>
      </c>
      <c r="E31" s="99">
        <v>0</v>
      </c>
    </row>
    <row r="32" spans="1:5" x14ac:dyDescent="0.25">
      <c r="A32" s="57" t="s">
        <v>62</v>
      </c>
      <c r="B32" s="98">
        <v>0</v>
      </c>
      <c r="C32" s="98">
        <v>0</v>
      </c>
      <c r="D32" s="98">
        <v>0</v>
      </c>
      <c r="E32" s="98">
        <v>0</v>
      </c>
    </row>
    <row r="33" spans="1:6" x14ac:dyDescent="0.25">
      <c r="A33" s="57" t="s">
        <v>63</v>
      </c>
      <c r="B33" s="99">
        <v>22</v>
      </c>
      <c r="C33" s="99">
        <v>1</v>
      </c>
      <c r="D33" s="99">
        <v>0</v>
      </c>
      <c r="E33" s="99">
        <v>1</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57</v>
      </c>
      <c r="C36" s="98">
        <v>226</v>
      </c>
      <c r="D36" s="98">
        <v>0</v>
      </c>
      <c r="E36" s="98">
        <v>3</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7</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49</v>
      </c>
      <c r="C43" s="99">
        <v>60</v>
      </c>
      <c r="D43" s="99">
        <v>0</v>
      </c>
      <c r="E43" s="99">
        <v>0</v>
      </c>
    </row>
    <row r="44" spans="1:6" x14ac:dyDescent="0.25">
      <c r="A44" s="57" t="s">
        <v>74</v>
      </c>
      <c r="B44" s="98">
        <v>12</v>
      </c>
      <c r="C44" s="98">
        <v>2</v>
      </c>
      <c r="D44" s="98">
        <v>0</v>
      </c>
      <c r="E44" s="98">
        <v>3</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0</v>
      </c>
      <c r="C50" s="98">
        <v>4</v>
      </c>
      <c r="D50" s="98">
        <v>0</v>
      </c>
      <c r="E50" s="98">
        <v>0</v>
      </c>
    </row>
    <row r="51" spans="1:5" x14ac:dyDescent="0.25">
      <c r="A51" s="57" t="s">
        <v>81</v>
      </c>
      <c r="B51" s="99">
        <v>0</v>
      </c>
      <c r="C51" s="99">
        <v>0</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15</v>
      </c>
      <c r="C54" s="98">
        <v>7</v>
      </c>
      <c r="D54" s="98">
        <v>0</v>
      </c>
      <c r="E54" s="98">
        <v>4</v>
      </c>
    </row>
    <row r="55" spans="1:5" x14ac:dyDescent="0.25">
      <c r="A55" s="57" t="s">
        <v>85</v>
      </c>
      <c r="B55" s="99">
        <v>15</v>
      </c>
      <c r="C55" s="99">
        <v>14</v>
      </c>
      <c r="D55" s="99">
        <v>0</v>
      </c>
      <c r="E55" s="99">
        <v>1</v>
      </c>
    </row>
    <row r="56" spans="1:5" x14ac:dyDescent="0.25">
      <c r="A56" s="57" t="s">
        <v>86</v>
      </c>
      <c r="B56" s="98">
        <v>0</v>
      </c>
      <c r="C56" s="98">
        <v>0</v>
      </c>
      <c r="D56" s="98">
        <v>0</v>
      </c>
      <c r="E56" s="98">
        <v>0</v>
      </c>
    </row>
    <row r="57" spans="1:5" x14ac:dyDescent="0.25">
      <c r="A57" s="57" t="s">
        <v>87</v>
      </c>
      <c r="B57" s="99">
        <v>0</v>
      </c>
      <c r="C57" s="99">
        <v>0</v>
      </c>
      <c r="D57" s="99">
        <v>0</v>
      </c>
      <c r="E57" s="99">
        <v>0</v>
      </c>
    </row>
    <row r="58" spans="1:5" x14ac:dyDescent="0.25">
      <c r="A58" s="58" t="s">
        <v>92</v>
      </c>
      <c r="B58" s="100">
        <f>SUM(B10:B57)</f>
        <v>1224</v>
      </c>
      <c r="C58" s="100">
        <f>SUM(C10:C57)</f>
        <v>1440</v>
      </c>
      <c r="D58" s="100">
        <f>SUM(D10:D57)</f>
        <v>0</v>
      </c>
      <c r="E58" s="100">
        <f>SUM(E10:E57)</f>
        <v>226</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19" t="str">
        <f>'Rail Service (Item Nos. 1-6)'!A3</f>
        <v>Railroad: UP</v>
      </c>
      <c r="B3" s="121" t="str">
        <f>'Rail Service (Item Nos. 1-6)'!B3:B4</f>
        <v>Year: 2026</v>
      </c>
      <c r="C3" s="123" t="str">
        <f>'Rail Service (Item Nos. 1-6)'!C3</f>
        <v xml:space="preserve">Reporting Week: </v>
      </c>
      <c r="D3" s="60" t="s">
        <v>1</v>
      </c>
      <c r="E3" s="4">
        <f>'Rail Service (Item Nos. 1-6)'!E3</f>
        <v>46193</v>
      </c>
      <c r="F3" s="15"/>
      <c r="H3" s="38"/>
    </row>
    <row r="4" spans="1:8" ht="15.75" thickBot="1" x14ac:dyDescent="0.3">
      <c r="A4" s="120"/>
      <c r="B4" s="122"/>
      <c r="C4" s="124"/>
      <c r="D4" s="61" t="s">
        <v>2</v>
      </c>
      <c r="E4" s="6">
        <f>'Rail Service (Item Nos. 1-6)'!E4</f>
        <v>46199</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13.2</v>
      </c>
      <c r="C9" s="66">
        <v>12</v>
      </c>
    </row>
    <row r="10" spans="1:8" x14ac:dyDescent="0.25">
      <c r="A10" s="67" t="s">
        <v>173</v>
      </c>
      <c r="B10" s="68">
        <v>2.6</v>
      </c>
      <c r="C10" s="68">
        <v>2</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3.8</v>
      </c>
      <c r="C21" s="68">
        <v>2.5</v>
      </c>
    </row>
    <row r="22" spans="1:5" ht="15" customHeight="1" x14ac:dyDescent="0.25">
      <c r="A22" s="71" t="s">
        <v>177</v>
      </c>
      <c r="B22" s="68">
        <v>3.1</v>
      </c>
      <c r="C22" s="68">
        <v>2.5</v>
      </c>
    </row>
    <row r="23" spans="1:5" ht="15" customHeight="1" x14ac:dyDescent="0.25">
      <c r="A23" s="71" t="s">
        <v>178</v>
      </c>
      <c r="B23" s="68">
        <v>2.6</v>
      </c>
      <c r="C23" s="68">
        <v>2.5</v>
      </c>
    </row>
    <row r="24" spans="1:5" ht="15" customHeight="1" x14ac:dyDescent="0.25">
      <c r="A24" s="71" t="s">
        <v>179</v>
      </c>
      <c r="B24" s="68">
        <v>1.9</v>
      </c>
      <c r="C24" s="68">
        <v>1.5</v>
      </c>
    </row>
    <row r="25" spans="1:5" ht="15" customHeight="1" x14ac:dyDescent="0.25">
      <c r="A25" s="71" t="s">
        <v>180</v>
      </c>
      <c r="B25" s="68">
        <v>2.8</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2.7</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19" t="str">
        <f>'Rail Service (Item Nos. 1-6)'!A3</f>
        <v>Railroad: UP</v>
      </c>
      <c r="B3" s="121" t="str">
        <f>'Rail Service (Item Nos. 1-6)'!B3:B4</f>
        <v>Year: 2026</v>
      </c>
      <c r="C3" s="123" t="str">
        <f>'Rail Service (Item Nos. 1-6)'!C3</f>
        <v xml:space="preserve">Reporting Week: </v>
      </c>
      <c r="D3" s="72" t="s">
        <v>1</v>
      </c>
      <c r="E3" s="4">
        <f>'Rail Service (Item Nos. 1-6)'!E3+1</f>
        <v>46194</v>
      </c>
      <c r="F3" s="15"/>
      <c r="G3" s="15"/>
      <c r="I3" s="38"/>
    </row>
    <row r="4" spans="1:14" customFormat="1" ht="15.75" thickBot="1" x14ac:dyDescent="0.3">
      <c r="A4" s="120"/>
      <c r="B4" s="122"/>
      <c r="C4" s="124"/>
      <c r="D4" s="61" t="s">
        <v>2</v>
      </c>
      <c r="E4" s="6">
        <f>'Rail Service (Item Nos. 1-6)'!E4+1</f>
        <v>46200</v>
      </c>
      <c r="F4" s="15"/>
      <c r="G4" s="15"/>
      <c r="I4" s="38"/>
    </row>
    <row r="5" spans="1:14" customFormat="1" ht="15.75" thickBot="1" x14ac:dyDescent="0.3">
      <c r="E5" s="7"/>
      <c r="F5" s="7"/>
    </row>
    <row r="6" spans="1:14" customFormat="1" ht="47.25" customHeight="1" thickBot="1" x14ac:dyDescent="0.3">
      <c r="A6" s="108" t="s">
        <v>149</v>
      </c>
      <c r="B6" s="109"/>
      <c r="C6" s="109"/>
      <c r="D6" s="109"/>
      <c r="E6" s="11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19605</v>
      </c>
      <c r="E9" s="102">
        <v>3273</v>
      </c>
    </row>
    <row r="10" spans="1:14" x14ac:dyDescent="0.2">
      <c r="A10" s="80"/>
      <c r="B10" s="80" t="s">
        <v>21</v>
      </c>
      <c r="C10" s="80" t="s">
        <v>130</v>
      </c>
      <c r="D10" s="103">
        <v>13293</v>
      </c>
      <c r="E10" s="103">
        <v>20</v>
      </c>
    </row>
    <row r="11" spans="1:14" x14ac:dyDescent="0.2">
      <c r="A11" s="80"/>
      <c r="B11" s="80" t="s">
        <v>106</v>
      </c>
      <c r="C11" s="79" t="s">
        <v>111</v>
      </c>
      <c r="D11" s="103">
        <v>911</v>
      </c>
      <c r="E11" s="103">
        <v>136</v>
      </c>
    </row>
    <row r="12" spans="1:14" x14ac:dyDescent="0.2">
      <c r="A12" s="80"/>
      <c r="B12" s="80" t="s">
        <v>108</v>
      </c>
      <c r="C12" s="80" t="s">
        <v>131</v>
      </c>
      <c r="D12" s="103">
        <v>7226</v>
      </c>
      <c r="E12" s="103">
        <v>141</v>
      </c>
    </row>
    <row r="13" spans="1:14" x14ac:dyDescent="0.2">
      <c r="A13" s="80"/>
      <c r="B13" s="80" t="s">
        <v>121</v>
      </c>
      <c r="C13" s="79" t="s">
        <v>132</v>
      </c>
      <c r="D13" s="103">
        <v>150</v>
      </c>
      <c r="E13" s="103">
        <v>82</v>
      </c>
    </row>
    <row r="14" spans="1:14" x14ac:dyDescent="0.2">
      <c r="A14" s="80"/>
      <c r="B14" s="80" t="s">
        <v>122</v>
      </c>
      <c r="C14" s="80" t="s">
        <v>133</v>
      </c>
      <c r="D14" s="103">
        <v>2501</v>
      </c>
      <c r="E14" s="103">
        <v>2214</v>
      </c>
    </row>
    <row r="15" spans="1:14" x14ac:dyDescent="0.2">
      <c r="A15" s="80"/>
      <c r="B15" s="80" t="s">
        <v>101</v>
      </c>
      <c r="C15" s="79" t="s">
        <v>134</v>
      </c>
      <c r="D15" s="103">
        <v>3597</v>
      </c>
      <c r="E15" s="103">
        <v>254</v>
      </c>
    </row>
    <row r="16" spans="1:14" x14ac:dyDescent="0.2">
      <c r="A16" s="80"/>
      <c r="B16" s="80" t="s">
        <v>20</v>
      </c>
      <c r="C16" s="80" t="s">
        <v>135</v>
      </c>
      <c r="D16" s="103">
        <v>6465</v>
      </c>
      <c r="E16" s="103">
        <v>1237</v>
      </c>
    </row>
    <row r="17" spans="1:17" x14ac:dyDescent="0.2">
      <c r="A17" s="80"/>
      <c r="B17" s="80" t="s">
        <v>107</v>
      </c>
      <c r="C17" s="79" t="s">
        <v>136</v>
      </c>
      <c r="D17" s="103">
        <v>1068</v>
      </c>
      <c r="E17" s="103">
        <v>91</v>
      </c>
    </row>
    <row r="18" spans="1:17" x14ac:dyDescent="0.2">
      <c r="A18" s="80"/>
      <c r="B18" s="80" t="s">
        <v>104</v>
      </c>
      <c r="C18" s="80" t="s">
        <v>137</v>
      </c>
      <c r="D18" s="103">
        <v>1449</v>
      </c>
      <c r="E18" s="103">
        <v>611</v>
      </c>
    </row>
    <row r="19" spans="1:17" x14ac:dyDescent="0.2">
      <c r="A19" s="80"/>
      <c r="B19" s="80" t="s">
        <v>105</v>
      </c>
      <c r="C19" s="79" t="s">
        <v>138</v>
      </c>
      <c r="D19" s="103">
        <v>224</v>
      </c>
      <c r="E19" s="103">
        <v>48</v>
      </c>
    </row>
    <row r="20" spans="1:17" x14ac:dyDescent="0.2">
      <c r="A20" s="80"/>
      <c r="B20" s="80" t="s">
        <v>123</v>
      </c>
      <c r="C20" s="80" t="s">
        <v>139</v>
      </c>
      <c r="D20" s="103">
        <v>1455</v>
      </c>
      <c r="E20" s="103">
        <v>1487</v>
      </c>
    </row>
    <row r="21" spans="1:17" x14ac:dyDescent="0.2">
      <c r="A21" s="80"/>
      <c r="B21" s="80" t="s">
        <v>124</v>
      </c>
      <c r="C21" s="79" t="s">
        <v>140</v>
      </c>
      <c r="D21" s="103">
        <v>2588</v>
      </c>
      <c r="E21" s="103">
        <v>5842</v>
      </c>
    </row>
    <row r="22" spans="1:17" x14ac:dyDescent="0.2">
      <c r="A22" s="80"/>
      <c r="B22" s="80" t="s">
        <v>125</v>
      </c>
      <c r="C22" s="80" t="s">
        <v>141</v>
      </c>
      <c r="D22" s="103">
        <v>1241</v>
      </c>
      <c r="E22" s="103">
        <v>185</v>
      </c>
    </row>
    <row r="23" spans="1:17" x14ac:dyDescent="0.2">
      <c r="A23" s="80"/>
      <c r="B23" s="80" t="s">
        <v>126</v>
      </c>
      <c r="C23" s="79" t="s">
        <v>142</v>
      </c>
      <c r="D23" s="103">
        <v>3170</v>
      </c>
      <c r="E23" s="103">
        <v>2090</v>
      </c>
    </row>
    <row r="24" spans="1:17" x14ac:dyDescent="0.2">
      <c r="A24" s="80"/>
      <c r="B24" s="80" t="s">
        <v>103</v>
      </c>
      <c r="C24" s="80" t="s">
        <v>143</v>
      </c>
      <c r="D24" s="103">
        <v>307</v>
      </c>
      <c r="E24" s="103">
        <v>153</v>
      </c>
    </row>
    <row r="25" spans="1:17" x14ac:dyDescent="0.2">
      <c r="A25" s="80"/>
      <c r="B25" s="80" t="s">
        <v>127</v>
      </c>
      <c r="C25" s="79" t="s">
        <v>144</v>
      </c>
      <c r="D25" s="103">
        <v>616</v>
      </c>
      <c r="E25" s="103">
        <v>896</v>
      </c>
    </row>
    <row r="26" spans="1:17" x14ac:dyDescent="0.2">
      <c r="A26" s="80"/>
      <c r="B26" s="80" t="s">
        <v>109</v>
      </c>
      <c r="C26" s="80" t="s">
        <v>145</v>
      </c>
      <c r="D26" s="103">
        <v>2855</v>
      </c>
      <c r="E26" s="103">
        <v>526</v>
      </c>
    </row>
    <row r="27" spans="1:17" x14ac:dyDescent="0.2">
      <c r="A27" s="80"/>
      <c r="B27" s="80" t="s">
        <v>128</v>
      </c>
      <c r="C27" s="79" t="s">
        <v>146</v>
      </c>
      <c r="D27" s="103">
        <v>456</v>
      </c>
      <c r="E27" s="103">
        <v>260</v>
      </c>
    </row>
    <row r="28" spans="1:17" x14ac:dyDescent="0.2">
      <c r="A28" s="80"/>
      <c r="B28" s="80" t="s">
        <v>34</v>
      </c>
      <c r="C28" s="80" t="s">
        <v>113</v>
      </c>
      <c r="D28" s="103">
        <v>3049</v>
      </c>
      <c r="E28" s="103">
        <v>1039</v>
      </c>
    </row>
    <row r="29" spans="1:17" x14ac:dyDescent="0.2">
      <c r="A29" s="80"/>
      <c r="B29" s="80" t="s">
        <v>110</v>
      </c>
      <c r="C29" s="80" t="s">
        <v>147</v>
      </c>
      <c r="D29" s="103">
        <v>66840</v>
      </c>
      <c r="E29" s="103">
        <v>10442</v>
      </c>
    </row>
    <row r="30" spans="1:17" ht="15" x14ac:dyDescent="0.2">
      <c r="A30" s="80"/>
      <c r="B30" s="80" t="s">
        <v>112</v>
      </c>
      <c r="C30" s="80" t="s">
        <v>148</v>
      </c>
      <c r="D30" s="103">
        <v>1878</v>
      </c>
      <c r="E30" s="103">
        <v>7</v>
      </c>
      <c r="H30" s="84"/>
    </row>
    <row r="31" spans="1:17" ht="30" customHeight="1" thickBot="1" x14ac:dyDescent="0.25"/>
    <row r="32" spans="1:17" ht="48.75" customHeight="1" thickBot="1" x14ac:dyDescent="0.25">
      <c r="A32" s="108" t="s">
        <v>150</v>
      </c>
      <c r="B32" s="109"/>
      <c r="C32" s="109"/>
      <c r="D32" s="109"/>
      <c r="E32" s="11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1458</v>
      </c>
      <c r="E35" s="102">
        <v>892</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2026-06-29T23:08:51Z</dcterms:modified>
</cp:coreProperties>
</file>